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6.09.2022\Monika\Moje\Siewierz\2025\TP2_02_2025 Koncentratory i tlen do 04.04\"/>
    </mc:Choice>
  </mc:AlternateContent>
  <bookViews>
    <workbookView xWindow="475" yWindow="54" windowWidth="18190" windowHeight="8504"/>
  </bookViews>
  <sheets>
    <sheet name="Cześć nr 1" sheetId="1" r:id="rId1"/>
    <sheet name="Cześć nr 2" sheetId="2" r:id="rId2"/>
  </sheets>
  <definedNames>
    <definedName name="_xlnm.Print_Area" localSheetId="0">'Cześć nr 1'!$A$1:$K$27</definedName>
  </definedNames>
  <calcPr calcId="162913"/>
</workbook>
</file>

<file path=xl/calcChain.xml><?xml version="1.0" encoding="utf-8"?>
<calcChain xmlns="http://schemas.openxmlformats.org/spreadsheetml/2006/main">
  <c r="I11" i="1" l="1"/>
  <c r="J11" i="1" s="1"/>
  <c r="K11" i="1" s="1"/>
  <c r="H9" i="2"/>
  <c r="I9" i="2" s="1"/>
  <c r="H8" i="2"/>
  <c r="I8" i="2" s="1"/>
  <c r="G8" i="2"/>
  <c r="G9" i="2"/>
  <c r="H10" i="2"/>
  <c r="I10" i="2" s="1"/>
  <c r="H11" i="2"/>
  <c r="G10" i="2"/>
  <c r="G11" i="2"/>
  <c r="K12" i="1" l="1"/>
  <c r="H12" i="2"/>
  <c r="I11" i="2"/>
  <c r="I12" i="2" l="1"/>
</calcChain>
</file>

<file path=xl/sharedStrings.xml><?xml version="1.0" encoding="utf-8"?>
<sst xmlns="http://schemas.openxmlformats.org/spreadsheetml/2006/main" count="53" uniqueCount="48">
  <si>
    <t>Lp.</t>
  </si>
  <si>
    <t>j.m.</t>
  </si>
  <si>
    <t>Ilość</t>
  </si>
  <si>
    <t>Cena dzierżawy netto na 1 m-c jednej sztuki koncent.</t>
  </si>
  <si>
    <t>Cena dzierżawy brutto na 1 m-c jednej sztuki koncent.</t>
  </si>
  <si>
    <t>Opis wyrobu</t>
  </si>
  <si>
    <t>Producent</t>
  </si>
  <si>
    <t>szt.</t>
  </si>
  <si>
    <t>* wymagania dla koncentratorów tlenu</t>
  </si>
  <si>
    <t>1.    okres dzierżawy 12 miesiące,</t>
  </si>
  <si>
    <t>1.</t>
  </si>
  <si>
    <t>Formularz asortymentowo - cenowy</t>
  </si>
  <si>
    <t>Załącznik nr 2 do SWZ</t>
  </si>
  <si>
    <r>
      <t>2.</t>
    </r>
    <r>
      <rPr>
        <sz val="11"/>
        <color indexed="8"/>
        <rFont val="Calibri"/>
        <family val="2"/>
        <charset val="238"/>
      </rPr>
      <t>       koncentrator tlenu musi być w pełni sprawny, zdatny do użytku, zgodnie z wytycznymi NFZ nie starszy niż 5 lat w okresie jego użytkowania,</t>
    </r>
  </si>
  <si>
    <r>
      <t>3.</t>
    </r>
    <r>
      <rPr>
        <sz val="11"/>
        <color indexed="8"/>
        <rFont val="Calibri"/>
        <family val="2"/>
        <charset val="238"/>
      </rPr>
      <t>       każdy koncent. tlenu dostarczony pacjentowi musi być kompletny tj. posiadać filtry – powietrza i przeciwbakteryjny, wąż min. 7 mb, oraz nawilżacz powietrza,</t>
    </r>
  </si>
  <si>
    <r>
      <t>5.</t>
    </r>
    <r>
      <rPr>
        <sz val="11"/>
        <color indexed="8"/>
        <rFont val="Calibri"/>
        <family val="2"/>
        <charset val="238"/>
      </rPr>
      <t>       przeglądy, które kończą się w czasie użytkowania przez pacjenta Wydzierżawiający wykona nieodpłatnie w domu pacjenta lub dostarczy urządzenie zastępcze,</t>
    </r>
  </si>
  <si>
    <r>
      <t>6.</t>
    </r>
    <r>
      <rPr>
        <sz val="11"/>
        <color indexed="8"/>
        <rFont val="Calibri"/>
        <family val="2"/>
        <charset val="238"/>
      </rPr>
      <t>       w czasie awarii na okres napraw Wydzierżawiający na własny koszt dostarczy do pacjenta urządzenie zastępcze (z ważnym przeglądem),</t>
    </r>
  </si>
  <si>
    <r>
      <t>7.</t>
    </r>
    <r>
      <rPr>
        <sz val="11"/>
        <color indexed="8"/>
        <rFont val="Calibri"/>
        <family val="2"/>
        <charset val="238"/>
      </rPr>
      <t>       płatność nastąpi w systemie miesięcznym, za rzeczywistą ilość dostarczonych koncentratorów,</t>
    </r>
  </si>
  <si>
    <r>
      <t xml:space="preserve">  </t>
    </r>
    <r>
      <rPr>
        <b/>
        <sz val="11"/>
        <color indexed="8"/>
        <rFont val="Calibri"/>
        <family val="2"/>
        <charset val="238"/>
      </rPr>
      <t>Element przedmiotu zamówienia</t>
    </r>
  </si>
  <si>
    <t>Cena dzierżawy brutto za 12 m-cy  150 sztuk koncent.</t>
  </si>
  <si>
    <t>Cena dzierżawy brutto na 1 m-c 150 sztuk koncent.</t>
  </si>
  <si>
    <t>RAZEM:</t>
  </si>
  <si>
    <t xml:space="preserve">Zaoferowana cena zawiera wszystkie koszty związane z realizacją umowy. </t>
  </si>
  <si>
    <t xml:space="preserve">*Dokument należy złożyć w postaci elektronicznej, podpisany kwalifikowanym podpisem elektronicznym, podpisem zaufanym lub podpisem osobistym. </t>
  </si>
  <si>
    <t>VAT %</t>
  </si>
  <si>
    <t>Przedmiot zamówienia stanowi dzierżawa koncentratorów tlenu zgodnie z poniższym zestawieniem</t>
  </si>
  <si>
    <t>Koncentratory tlenu o następujących parametrach:
- min. przepływ tlenu – od 0,5 do 5l/min/stopniowo
- stężenie tlenu ~95% przy przepływie 2l/min.
- poziom hałasu nie przekraczający 45db
- napięcie robocze: 230V – 50 Hz, ok. 2A
wg poniższych wymagań*
- stała kontrola systemu ciśnień
- stała kontrola koncentracji tlenu</t>
  </si>
  <si>
    <t>Asortyment</t>
  </si>
  <si>
    <t>Jedn. miary</t>
  </si>
  <si>
    <t>Cena jedn. netto [zł]</t>
  </si>
  <si>
    <t>Stawka VAT [%]</t>
  </si>
  <si>
    <t>Cena jedn. brutto [zł]</t>
  </si>
  <si>
    <t>Wartość ogółem netto [zł]</t>
  </si>
  <si>
    <t>Wartość ogółem brutto [zł]</t>
  </si>
  <si>
    <t>Oxygen gaz (99,5% obj.tlenu)                                 butla stalowa 40l ( 6,4 m3 gazu)</t>
  </si>
  <si>
    <t>szt</t>
  </si>
  <si>
    <t>Oxygen gaz (99,5% obj.tlenu)                                 butla aluminiowa 10l ( 1,5 m3 gazu) wraz ze stojakiem</t>
  </si>
  <si>
    <t>Dzierżawa  butli stalowej 40l z tlenem  ( 6,4 m3 gazu)</t>
  </si>
  <si>
    <t xml:space="preserve"> Dzierżawa  butli aluminiowej 10l ( 1,5 m3 gazu) wraz ze stojakiem</t>
  </si>
  <si>
    <t>Część nr 1</t>
  </si>
  <si>
    <t>Część nr 2</t>
  </si>
  <si>
    <t xml:space="preserve">SUMA </t>
  </si>
  <si>
    <r>
      <t>4.</t>
    </r>
    <r>
      <rPr>
        <sz val="11"/>
        <color indexed="8"/>
        <rFont val="Calibri"/>
        <family val="2"/>
        <charset val="238"/>
      </rPr>
      <t>       wszystkie koncentratory muszą posiadać ważny przegląd techniczny potwierdzony dokumentem dostarczonym do DLT (raz na 12 miesięcy),</t>
    </r>
  </si>
  <si>
    <t>Typ, 
model,
rok produkcji</t>
  </si>
  <si>
    <t>Zapotrzebowanie w okresie 
10 mies.</t>
  </si>
  <si>
    <t>butlodzień</t>
  </si>
  <si>
    <t>5 sztuk x 304 dni =       1520 butlodni</t>
  </si>
  <si>
    <t>2 sztuki x 304 dni =              608 butlodni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</si>
</sst>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\ _z_ł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9" xfId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0" fontId="9" fillId="0" borderId="0" xfId="1" applyFont="1"/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4" fontId="11" fillId="0" borderId="9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4" fontId="11" fillId="0" borderId="9" xfId="1" applyNumberFormat="1" applyFont="1" applyBorder="1" applyAlignment="1">
      <alignment horizontal="right" vertical="center" wrapText="1"/>
    </xf>
    <xf numFmtId="0" fontId="11" fillId="0" borderId="0" xfId="1" applyFont="1"/>
    <xf numFmtId="0" fontId="1" fillId="0" borderId="0" xfId="0" applyFont="1" applyAlignment="1"/>
    <xf numFmtId="0" fontId="9" fillId="2" borderId="9" xfId="1" applyFont="1" applyFill="1" applyBorder="1"/>
    <xf numFmtId="4" fontId="9" fillId="2" borderId="9" xfId="1" applyNumberFormat="1" applyFont="1" applyFill="1" applyBorder="1"/>
    <xf numFmtId="3" fontId="11" fillId="0" borderId="9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 indent="5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5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1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topLeftCell="C7" zoomScale="70" zoomScaleNormal="70" zoomScaleSheetLayoutView="55" workbookViewId="0">
      <selection activeCell="B18" sqref="B18:K18"/>
    </sheetView>
  </sheetViews>
  <sheetFormatPr defaultRowHeight="14.3" x14ac:dyDescent="0.25"/>
  <cols>
    <col min="1" max="1" width="6" customWidth="1"/>
    <col min="2" max="2" width="36.875" customWidth="1"/>
    <col min="3" max="3" width="18.25" customWidth="1"/>
    <col min="4" max="4" width="19.375" customWidth="1"/>
    <col min="7" max="7" width="17.375" customWidth="1"/>
    <col min="8" max="8" width="8.375" customWidth="1"/>
    <col min="9" max="9" width="16.375" customWidth="1"/>
    <col min="10" max="10" width="15.875" customWidth="1"/>
    <col min="11" max="11" width="17.875" customWidth="1"/>
  </cols>
  <sheetData>
    <row r="1" spans="1:11" ht="19.55" customHeight="1" x14ac:dyDescent="0.25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2" customFormat="1" ht="25.85" x14ac:dyDescent="0.45">
      <c r="A3" s="52" t="s">
        <v>11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2" customFormat="1" ht="25.85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2" customFormat="1" ht="26.35" customHeight="1" x14ac:dyDescent="0.45">
      <c r="A5" s="52" t="s">
        <v>39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s="2" customFormat="1" ht="26.35" customHeight="1" x14ac:dyDescent="0.45">
      <c r="A6" s="23"/>
      <c r="B6" s="23"/>
      <c r="C6" s="23"/>
      <c r="D6" s="23"/>
      <c r="E6" s="23"/>
      <c r="F6" s="23"/>
      <c r="G6" s="23"/>
      <c r="H6" s="23"/>
      <c r="I6" s="23"/>
    </row>
    <row r="7" spans="1:11" ht="26.35" customHeight="1" thickBot="1" x14ac:dyDescent="0.3">
      <c r="A7" s="54" t="s">
        <v>25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54" customHeight="1" thickBot="1" x14ac:dyDescent="0.3">
      <c r="A8" s="39" t="s">
        <v>0</v>
      </c>
      <c r="B8" s="55" t="s">
        <v>18</v>
      </c>
      <c r="C8" s="56"/>
      <c r="D8" s="56"/>
      <c r="E8" s="43" t="s">
        <v>1</v>
      </c>
      <c r="F8" s="43" t="s">
        <v>2</v>
      </c>
      <c r="G8" s="39" t="s">
        <v>3</v>
      </c>
      <c r="H8" s="44" t="s">
        <v>24</v>
      </c>
      <c r="I8" s="43" t="s">
        <v>4</v>
      </c>
      <c r="J8" s="39" t="s">
        <v>20</v>
      </c>
      <c r="K8" s="39" t="s">
        <v>19</v>
      </c>
    </row>
    <row r="9" spans="1:11" ht="50.3" customHeight="1" thickBot="1" x14ac:dyDescent="0.3">
      <c r="A9" s="40"/>
      <c r="B9" s="3" t="s">
        <v>5</v>
      </c>
      <c r="C9" s="11" t="s">
        <v>6</v>
      </c>
      <c r="D9" s="11" t="s">
        <v>43</v>
      </c>
      <c r="E9" s="45"/>
      <c r="F9" s="45"/>
      <c r="G9" s="40"/>
      <c r="H9" s="46"/>
      <c r="I9" s="45"/>
      <c r="J9" s="40"/>
      <c r="K9" s="40"/>
    </row>
    <row r="10" spans="1:11" ht="14.95" thickBot="1" x14ac:dyDescent="0.3">
      <c r="A10" s="4">
        <v>1</v>
      </c>
      <c r="B10" s="4">
        <v>2</v>
      </c>
      <c r="C10" s="11">
        <v>3</v>
      </c>
      <c r="D10" s="11">
        <v>4</v>
      </c>
      <c r="E10" s="11">
        <v>5</v>
      </c>
      <c r="F10" s="11">
        <v>6</v>
      </c>
      <c r="G10" s="15">
        <v>7</v>
      </c>
      <c r="H10" s="22">
        <v>8</v>
      </c>
      <c r="I10" s="11">
        <v>9</v>
      </c>
      <c r="J10" s="11">
        <v>10</v>
      </c>
      <c r="K10" s="15">
        <v>11</v>
      </c>
    </row>
    <row r="11" spans="1:11" ht="182.25" customHeight="1" x14ac:dyDescent="0.25">
      <c r="A11" s="5" t="s">
        <v>10</v>
      </c>
      <c r="B11" s="5" t="s">
        <v>26</v>
      </c>
      <c r="C11" s="12"/>
      <c r="D11" s="12"/>
      <c r="E11" s="12" t="s">
        <v>7</v>
      </c>
      <c r="F11" s="12">
        <v>150</v>
      </c>
      <c r="G11" s="61"/>
      <c r="H11" s="62"/>
      <c r="I11" s="57">
        <f>ROUND((G11+G11*H11/100),2)</f>
        <v>0</v>
      </c>
      <c r="J11" s="18">
        <f>ROUND((F11*I11),2)</f>
        <v>0</v>
      </c>
      <c r="K11" s="19">
        <f>ROUND((J11*12),2)</f>
        <v>0</v>
      </c>
    </row>
    <row r="12" spans="1:11" x14ac:dyDescent="0.25">
      <c r="A12" s="6"/>
      <c r="B12" s="41"/>
      <c r="C12" s="41"/>
      <c r="D12" s="13"/>
      <c r="E12" s="13"/>
      <c r="F12" s="13"/>
      <c r="G12" s="13"/>
      <c r="H12" s="47"/>
      <c r="I12" s="47"/>
      <c r="J12" s="16" t="s">
        <v>21</v>
      </c>
      <c r="K12" s="17">
        <f>SUM(K11)</f>
        <v>0</v>
      </c>
    </row>
    <row r="13" spans="1:11" ht="14.95" customHeight="1" x14ac:dyDescent="0.25">
      <c r="A13" s="48"/>
      <c r="B13" s="48" t="s">
        <v>8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4.95" customHeight="1" x14ac:dyDescent="0.25">
      <c r="A14" s="48"/>
      <c r="B14" s="49" t="s">
        <v>9</v>
      </c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4.95" customHeight="1" x14ac:dyDescent="0.25">
      <c r="A15" s="48"/>
      <c r="B15" s="42" t="s">
        <v>13</v>
      </c>
      <c r="C15" s="42"/>
      <c r="D15" s="42"/>
      <c r="E15" s="42"/>
      <c r="F15" s="42"/>
      <c r="G15" s="42"/>
      <c r="H15" s="42"/>
      <c r="I15" s="42"/>
      <c r="J15" s="42"/>
      <c r="K15" s="42"/>
    </row>
    <row r="16" spans="1:11" ht="18.7" customHeight="1" x14ac:dyDescent="0.25">
      <c r="A16" s="48"/>
      <c r="B16" s="42" t="s">
        <v>14</v>
      </c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14.95" customHeight="1" x14ac:dyDescent="0.25">
      <c r="A17" s="48"/>
      <c r="B17" s="50" t="s">
        <v>42</v>
      </c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18.7" customHeight="1" x14ac:dyDescent="0.25">
      <c r="A18" s="48"/>
      <c r="B18" s="42" t="s">
        <v>15</v>
      </c>
      <c r="C18" s="42"/>
      <c r="D18" s="42"/>
      <c r="E18" s="42"/>
      <c r="F18" s="42"/>
      <c r="G18" s="42"/>
      <c r="H18" s="42"/>
      <c r="I18" s="42"/>
      <c r="J18" s="42"/>
      <c r="K18" s="42"/>
    </row>
    <row r="19" spans="1:11" ht="14.95" customHeight="1" x14ac:dyDescent="0.25">
      <c r="A19" s="48"/>
      <c r="B19" s="42" t="s">
        <v>16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14.95" customHeight="1" x14ac:dyDescent="0.25">
      <c r="A20" s="48"/>
      <c r="B20" s="42" t="s">
        <v>17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A22" s="1"/>
      <c r="B22" s="20" t="s">
        <v>22</v>
      </c>
      <c r="C22" s="1"/>
      <c r="D22" s="1"/>
      <c r="E22" s="1"/>
      <c r="F22" s="1"/>
      <c r="G22" s="1"/>
      <c r="H22" s="1"/>
    </row>
    <row r="23" spans="1:11" x14ac:dyDescent="0.25">
      <c r="A23" s="1"/>
      <c r="B23" s="20"/>
      <c r="C23" s="1"/>
      <c r="D23" s="1"/>
      <c r="E23" s="1"/>
      <c r="F23" s="1"/>
      <c r="G23" s="1"/>
      <c r="H23" s="1"/>
    </row>
    <row r="24" spans="1:11" x14ac:dyDescent="0.25">
      <c r="A24" s="1"/>
      <c r="B24" s="20"/>
      <c r="C24" s="1"/>
      <c r="D24" s="1"/>
      <c r="E24" s="1"/>
      <c r="F24" s="1"/>
      <c r="G24" s="1"/>
      <c r="H24" s="1"/>
    </row>
    <row r="25" spans="1:11" x14ac:dyDescent="0.25">
      <c r="A25" s="1"/>
      <c r="B25" s="21" t="s">
        <v>23</v>
      </c>
      <c r="C25" s="1"/>
      <c r="D25" s="1"/>
      <c r="E25" s="1"/>
      <c r="F25" s="1"/>
      <c r="G25" s="1"/>
      <c r="H25" s="1"/>
    </row>
    <row r="26" spans="1:11" x14ac:dyDescent="0.25">
      <c r="A26" s="7"/>
      <c r="B26" s="7"/>
      <c r="C26" s="37"/>
      <c r="D26" s="38"/>
      <c r="E26" s="7"/>
      <c r="F26" s="7"/>
      <c r="G26" s="7"/>
      <c r="H26" s="7"/>
      <c r="I26" s="14"/>
      <c r="K26" s="7"/>
    </row>
    <row r="27" spans="1:11" x14ac:dyDescent="0.25">
      <c r="A27" s="8"/>
      <c r="B27" s="9"/>
      <c r="C27" s="9"/>
      <c r="D27" s="9"/>
      <c r="E27" s="9"/>
      <c r="F27" s="9"/>
      <c r="G27" s="9"/>
      <c r="H27" s="9"/>
      <c r="I27" s="9"/>
      <c r="K27" s="9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K28" s="9"/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9"/>
      <c r="K29" s="9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K30" s="9"/>
    </row>
    <row r="31" spans="1:11" x14ac:dyDescent="0.25">
      <c r="A31" s="9"/>
      <c r="B31" s="9"/>
      <c r="C31" s="9"/>
      <c r="D31" s="9"/>
      <c r="E31" s="9"/>
      <c r="F31" s="9"/>
      <c r="G31" s="9"/>
      <c r="H31" s="9"/>
      <c r="I31" s="9"/>
      <c r="K31" s="9"/>
    </row>
    <row r="32" spans="1:11" x14ac:dyDescent="0.25">
      <c r="A32" s="9"/>
      <c r="B32" s="9"/>
      <c r="C32" s="9"/>
      <c r="D32" s="9"/>
      <c r="E32" s="9"/>
      <c r="F32" s="9"/>
      <c r="G32" s="9"/>
      <c r="H32" s="9"/>
      <c r="I32" s="9"/>
      <c r="K32" s="9"/>
    </row>
    <row r="33" spans="1:11" x14ac:dyDescent="0.25">
      <c r="A33" s="9"/>
      <c r="B33" s="9"/>
      <c r="C33" s="9"/>
      <c r="D33" s="9"/>
      <c r="E33" s="9"/>
      <c r="F33" s="9"/>
      <c r="G33" s="9"/>
      <c r="H33" s="9"/>
      <c r="I33" s="9"/>
      <c r="K33" s="9"/>
    </row>
    <row r="34" spans="1:11" x14ac:dyDescent="0.25">
      <c r="A34" s="9"/>
      <c r="B34" s="9"/>
      <c r="C34" s="9"/>
      <c r="D34" s="9"/>
      <c r="E34" s="9"/>
      <c r="F34" s="9"/>
      <c r="G34" s="9"/>
      <c r="H34" s="9"/>
      <c r="I34" s="9"/>
      <c r="K34" s="9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K35" s="9"/>
    </row>
    <row r="36" spans="1:11" x14ac:dyDescent="0.25">
      <c r="A36" s="9"/>
      <c r="B36" s="9"/>
      <c r="C36" s="9"/>
      <c r="D36" s="9"/>
      <c r="E36" s="9"/>
      <c r="F36" s="9"/>
      <c r="G36" s="9"/>
      <c r="H36" s="9"/>
      <c r="I36" s="9"/>
      <c r="K36" s="9"/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K37" s="9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K38" s="9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9"/>
      <c r="K39" s="9"/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9"/>
      <c r="K40" s="9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9"/>
      <c r="K41" s="9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K42" s="9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K43" s="9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9"/>
      <c r="K44" s="9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K45" s="9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9"/>
      <c r="K46" s="9"/>
    </row>
    <row r="47" spans="1:11" x14ac:dyDescent="0.25">
      <c r="A47" s="9"/>
      <c r="B47" s="9"/>
      <c r="C47" s="9"/>
      <c r="D47" s="9"/>
      <c r="E47" s="9"/>
      <c r="F47" s="9"/>
      <c r="G47" s="9"/>
      <c r="H47" s="9"/>
      <c r="I47" s="9"/>
      <c r="K47" s="9"/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K49" s="9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K51" s="9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K99" s="9"/>
    </row>
  </sheetData>
  <mergeCells count="27">
    <mergeCell ref="A2:K2"/>
    <mergeCell ref="A5:K5"/>
    <mergeCell ref="A3:K3"/>
    <mergeCell ref="A1:K1"/>
    <mergeCell ref="J8:J9"/>
    <mergeCell ref="K8:K9"/>
    <mergeCell ref="I8:I9"/>
    <mergeCell ref="A7:K7"/>
    <mergeCell ref="A8:A9"/>
    <mergeCell ref="B8:D8"/>
    <mergeCell ref="A13:A21"/>
    <mergeCell ref="B13:K13"/>
    <mergeCell ref="B14:K14"/>
    <mergeCell ref="B15:K15"/>
    <mergeCell ref="B16:K16"/>
    <mergeCell ref="B17:K17"/>
    <mergeCell ref="B21:K21"/>
    <mergeCell ref="C26:D26"/>
    <mergeCell ref="H8:H9"/>
    <mergeCell ref="B12:C12"/>
    <mergeCell ref="B18:K18"/>
    <mergeCell ref="B19:K19"/>
    <mergeCell ref="B20:K20"/>
    <mergeCell ref="G8:G9"/>
    <mergeCell ref="H12:I12"/>
    <mergeCell ref="E8:E9"/>
    <mergeCell ref="F8:F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C1" zoomScale="85" zoomScaleNormal="85" workbookViewId="0">
      <selection activeCell="G8" sqref="G8"/>
    </sheetView>
  </sheetViews>
  <sheetFormatPr defaultColWidth="9.125" defaultRowHeight="12.9" x14ac:dyDescent="0.2"/>
  <cols>
    <col min="1" max="1" width="3.625" style="26" customWidth="1"/>
    <col min="2" max="2" width="41.875" style="26" customWidth="1"/>
    <col min="3" max="3" width="11.625" style="26" customWidth="1"/>
    <col min="4" max="4" width="19.625" style="26" customWidth="1"/>
    <col min="5" max="6" width="9.125" style="26"/>
    <col min="7" max="7" width="12.75" style="26" customWidth="1"/>
    <col min="8" max="9" width="13" style="26" customWidth="1"/>
    <col min="10" max="16384" width="9.125" style="26"/>
  </cols>
  <sheetData>
    <row r="1" spans="1:11" customFormat="1" ht="19.55" customHeight="1" x14ac:dyDescent="0.25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33"/>
      <c r="K1" s="33"/>
    </row>
    <row r="2" spans="1:11" customFormat="1" ht="14.3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2" customFormat="1" ht="25.85" x14ac:dyDescent="0.45">
      <c r="A3" s="52" t="s">
        <v>11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2" customFormat="1" ht="25.85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2" customFormat="1" ht="26.35" customHeight="1" x14ac:dyDescent="0.45">
      <c r="A5" s="52" t="s">
        <v>40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s="2" customFormat="1" ht="26.35" customHeight="1" x14ac:dyDescent="0.45">
      <c r="A6" s="23"/>
      <c r="B6" s="23"/>
      <c r="C6" s="23"/>
      <c r="D6" s="23"/>
      <c r="E6" s="23"/>
      <c r="F6" s="23"/>
      <c r="G6" s="23"/>
      <c r="H6" s="23"/>
      <c r="I6" s="23"/>
    </row>
    <row r="7" spans="1:11" ht="40.75" x14ac:dyDescent="0.2">
      <c r="A7" s="24" t="s">
        <v>0</v>
      </c>
      <c r="B7" s="24" t="s">
        <v>27</v>
      </c>
      <c r="C7" s="24" t="s">
        <v>28</v>
      </c>
      <c r="D7" s="24" t="s">
        <v>44</v>
      </c>
      <c r="E7" s="24" t="s">
        <v>29</v>
      </c>
      <c r="F7" s="24" t="s">
        <v>30</v>
      </c>
      <c r="G7" s="25" t="s">
        <v>31</v>
      </c>
      <c r="H7" s="24" t="s">
        <v>32</v>
      </c>
      <c r="I7" s="24" t="s">
        <v>33</v>
      </c>
    </row>
    <row r="8" spans="1:11" s="32" customFormat="1" ht="25.85" x14ac:dyDescent="0.2">
      <c r="A8" s="27">
        <v>1</v>
      </c>
      <c r="B8" s="27" t="s">
        <v>34</v>
      </c>
      <c r="C8" s="28" t="s">
        <v>35</v>
      </c>
      <c r="D8" s="36">
        <v>500</v>
      </c>
      <c r="E8" s="29"/>
      <c r="F8" s="30">
        <v>8</v>
      </c>
      <c r="G8" s="57">
        <f t="shared" ref="G8:G9" si="0">ROUND((E8+E8*F8/100),2)</f>
        <v>0</v>
      </c>
      <c r="H8" s="31">
        <f>ROUND((D8*E8),2)</f>
        <v>0</v>
      </c>
      <c r="I8" s="60">
        <f t="shared" ref="I8:I9" si="1">ROUND((H8+H8*8%),2)</f>
        <v>0</v>
      </c>
    </row>
    <row r="9" spans="1:11" s="32" customFormat="1" ht="38.75" x14ac:dyDescent="0.2">
      <c r="A9" s="27">
        <v>2</v>
      </c>
      <c r="B9" s="27" t="s">
        <v>36</v>
      </c>
      <c r="C9" s="28" t="s">
        <v>35</v>
      </c>
      <c r="D9" s="36">
        <v>10</v>
      </c>
      <c r="E9" s="29"/>
      <c r="F9" s="30">
        <v>8</v>
      </c>
      <c r="G9" s="57">
        <f t="shared" si="0"/>
        <v>0</v>
      </c>
      <c r="H9" s="31">
        <f>ROUND((D9*E9),2)</f>
        <v>0</v>
      </c>
      <c r="I9" s="60">
        <f t="shared" si="1"/>
        <v>0</v>
      </c>
    </row>
    <row r="10" spans="1:11" ht="40.1" customHeight="1" x14ac:dyDescent="0.2">
      <c r="A10" s="27">
        <v>3</v>
      </c>
      <c r="B10" s="27" t="s">
        <v>37</v>
      </c>
      <c r="C10" s="58" t="s">
        <v>45</v>
      </c>
      <c r="D10" s="57" t="s">
        <v>46</v>
      </c>
      <c r="E10" s="57"/>
      <c r="F10" s="59">
        <v>8</v>
      </c>
      <c r="G10" s="57">
        <f>ROUND((E10+E10*F10/100),2)</f>
        <v>0</v>
      </c>
      <c r="H10" s="60">
        <f>ROUND((E10*1520),2)</f>
        <v>0</v>
      </c>
      <c r="I10" s="60">
        <f>ROUND((H10+H10*8%),2)</f>
        <v>0</v>
      </c>
    </row>
    <row r="11" spans="1:11" ht="48.25" customHeight="1" x14ac:dyDescent="0.2">
      <c r="A11" s="27">
        <v>4</v>
      </c>
      <c r="B11" s="27" t="s">
        <v>38</v>
      </c>
      <c r="C11" s="58" t="s">
        <v>45</v>
      </c>
      <c r="D11" s="57" t="s">
        <v>47</v>
      </c>
      <c r="E11" s="57"/>
      <c r="F11" s="59">
        <v>8</v>
      </c>
      <c r="G11" s="57">
        <f>ROUND((E11+E11*F11/100),2)</f>
        <v>0</v>
      </c>
      <c r="H11" s="60">
        <f>ROUND((E11*608),2)</f>
        <v>0</v>
      </c>
      <c r="I11" s="60">
        <f>ROUND((H11+H11*8%),2)</f>
        <v>0</v>
      </c>
    </row>
    <row r="12" spans="1:11" x14ac:dyDescent="0.2">
      <c r="G12" s="34" t="s">
        <v>41</v>
      </c>
      <c r="H12" s="35">
        <f>SUM(H8:H11)</f>
        <v>0</v>
      </c>
      <c r="I12" s="35">
        <f>SUM(I8:I11)</f>
        <v>0</v>
      </c>
    </row>
  </sheetData>
  <mergeCells count="4">
    <mergeCell ref="A2:K2"/>
    <mergeCell ref="A3:K3"/>
    <mergeCell ref="A5:K5"/>
    <mergeCell ref="A1:I1"/>
  </mergeCells>
  <phoneticPr fontId="2" type="noConversion"/>
  <pageMargins left="0.35433070866141736" right="0.27559055118110237" top="0.55118110236220474" bottom="0.35433070866141736" header="0.23622047244094491" footer="0.23622047244094491"/>
  <pageSetup paperSize="9" scale="95" orientation="landscape" useFirstPageNumber="1" r:id="rId1"/>
  <headerFooter alignWithMargins="0">
    <oddHeader>&amp;C&amp;"Arial,Pogrubiony"Gazy lecznicze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Cześć nr 1</vt:lpstr>
      <vt:lpstr>Cześć nr 2</vt:lpstr>
      <vt:lpstr>'Cześć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Justyna</cp:lastModifiedBy>
  <cp:lastPrinted>2022-03-17T20:22:04Z</cp:lastPrinted>
  <dcterms:created xsi:type="dcterms:W3CDTF">2020-12-14T21:32:19Z</dcterms:created>
  <dcterms:modified xsi:type="dcterms:W3CDTF">2025-03-25T13:14:37Z</dcterms:modified>
</cp:coreProperties>
</file>